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autoCompressPictures="0" defaultThemeVersion="124226"/>
  <mc:AlternateContent xmlns:mc="http://schemas.openxmlformats.org/markup-compatibility/2006">
    <mc:Choice Requires="x15">
      <x15ac:absPath xmlns:x15ac="http://schemas.microsoft.com/office/spreadsheetml/2010/11/ac" url="https://specimoy.sharepoint.com/sites/AppTeam/Jaetut asiakirjat/Technical notes development/Ready-for-review/Mathieu/2022/DOF/"/>
    </mc:Choice>
  </mc:AlternateContent>
  <xr:revisionPtr revIDLastSave="12" documentId="8_{030EB7E2-2A84-4F29-9048-AD37D368EE0D}" xr6:coauthVersionLast="47" xr6:coauthVersionMax="47" xr10:uidLastSave="{2770F71E-EB44-453B-AF99-5FBD28DF4EF5}"/>
  <bookViews>
    <workbookView xWindow="-110" yWindow="-110" windowWidth="25820" windowHeight="14020" xr2:uid="{00000000-000D-0000-FFFF-FFFF00000000}"/>
  </bookViews>
  <sheets>
    <sheet name="Sheet1" sheetId="1" r:id="rId1"/>
    <sheet name="Sheet2" sheetId="2" r:id="rId2"/>
    <sheet name="Sheet3" sheetId="3" r:id="rId3"/>
  </sheets>
  <definedNames>
    <definedName name="cc">Sheet1!$B$2</definedName>
    <definedName name="coc">Sheet1!$B$2</definedName>
    <definedName name="f">Sheet1!$B$4</definedName>
    <definedName name="N">Sheet1!$B$3</definedName>
    <definedName name="s">Sheet1!$B$5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 l="1"/>
  <c r="B9" i="1"/>
  <c r="B7" i="1"/>
  <c r="B8" i="1" s="1"/>
  <c r="B11" i="1" l="1"/>
</calcChain>
</file>

<file path=xl/sharedStrings.xml><?xml version="1.0" encoding="utf-8"?>
<sst xmlns="http://schemas.openxmlformats.org/spreadsheetml/2006/main" count="27" uniqueCount="23">
  <si>
    <t>µm</t>
  </si>
  <si>
    <t>m</t>
  </si>
  <si>
    <t>mm</t>
  </si>
  <si>
    <t xml:space="preserve">m </t>
  </si>
  <si>
    <t>Hyperfocal distance</t>
  </si>
  <si>
    <t>Near limit</t>
  </si>
  <si>
    <t>Near limit @ H</t>
  </si>
  <si>
    <t>Far limit</t>
  </si>
  <si>
    <t>Depth of field</t>
  </si>
  <si>
    <t>s</t>
  </si>
  <si>
    <t>F/#</t>
  </si>
  <si>
    <t xml:space="preserve">f </t>
  </si>
  <si>
    <t>Pixel size</t>
  </si>
  <si>
    <t>Aperture</t>
  </si>
  <si>
    <t>Focal length</t>
  </si>
  <si>
    <t xml:space="preserve">Working distance </t>
  </si>
  <si>
    <t>The shortest focusing distance at which the image is sharp even at infinity. This does not depend on the distance to the object s.</t>
  </si>
  <si>
    <t>Focused on the Hyperfocal distance at the short end of the depth of field. In practice, this means that if the image appears sharp at infinity, then the shortest exact distance is always greater than this.</t>
  </si>
  <si>
    <t>When the front lens is focused at a distance s, this is the long end of the sharpness range</t>
  </si>
  <si>
    <t>When the front lens is focused at a distance s, this is the short end of the sharpness range</t>
  </si>
  <si>
    <t>The difference between the two above</t>
  </si>
  <si>
    <t xml:space="preserve">Please fill in the 4 following green parameters below </t>
  </si>
  <si>
    <t>Circle of Confusion, (CoC)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</si>
</sst>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2">
    <xf numFmtId="0" fontId="0" fillId="0" borderId="0" xfId="0"/>
    <xf numFmtId="164" fontId="0" fillId="3" borderId="1" xfId="0" applyNumberFormat="1" applyFill="1" applyBorder="1" applyProtection="1">
      <protection locked="0"/>
    </xf>
    <xf numFmtId="164" fontId="0" fillId="3" borderId="2" xfId="0" applyNumberFormat="1" applyFill="1" applyBorder="1" applyProtection="1">
      <protection locked="0"/>
    </xf>
    <xf numFmtId="164" fontId="0" fillId="3" borderId="3" xfId="0" applyNumberFormat="1" applyFill="1" applyBorder="1" applyProtection="1">
      <protection locked="0"/>
    </xf>
    <xf numFmtId="0" fontId="0" fillId="0" borderId="0" xfId="0" applyProtection="1"/>
    <xf numFmtId="0" fontId="0" fillId="3" borderId="4" xfId="0" applyFont="1" applyFill="1" applyBorder="1" applyProtection="1"/>
    <xf numFmtId="164" fontId="0" fillId="3" borderId="5" xfId="0" applyNumberFormat="1" applyFill="1" applyBorder="1" applyProtection="1"/>
    <xf numFmtId="0" fontId="0" fillId="3" borderId="1" xfId="0" applyFill="1" applyBorder="1" applyProtection="1"/>
    <xf numFmtId="0" fontId="0" fillId="3" borderId="7" xfId="0" applyFont="1" applyFill="1" applyBorder="1" applyProtection="1"/>
    <xf numFmtId="164" fontId="0" fillId="3" borderId="0" xfId="0" applyNumberFormat="1" applyFill="1" applyBorder="1" applyProtection="1"/>
    <xf numFmtId="0" fontId="0" fillId="3" borderId="2" xfId="0" applyFill="1" applyBorder="1" applyProtection="1"/>
    <xf numFmtId="0" fontId="0" fillId="3" borderId="9" xfId="0" applyFont="1" applyFill="1" applyBorder="1" applyProtection="1"/>
    <xf numFmtId="164" fontId="0" fillId="3" borderId="10" xfId="0" applyNumberFormat="1" applyFill="1" applyBorder="1" applyProtection="1"/>
    <xf numFmtId="0" fontId="0" fillId="3" borderId="3" xfId="0" applyFill="1" applyBorder="1" applyProtection="1"/>
    <xf numFmtId="0" fontId="0" fillId="2" borderId="4" xfId="0" applyFill="1" applyBorder="1" applyAlignment="1" applyProtection="1">
      <alignment vertical="top"/>
    </xf>
    <xf numFmtId="2" fontId="0" fillId="2" borderId="4" xfId="0" applyNumberFormat="1" applyFill="1" applyBorder="1" applyAlignment="1" applyProtection="1">
      <alignment vertical="top"/>
    </xf>
    <xf numFmtId="2" fontId="0" fillId="2" borderId="1" xfId="0" applyNumberFormat="1" applyFill="1" applyBorder="1" applyAlignment="1" applyProtection="1">
      <alignment vertical="top"/>
    </xf>
    <xf numFmtId="0" fontId="0" fillId="2" borderId="6" xfId="0" applyFill="1" applyBorder="1" applyAlignment="1" applyProtection="1">
      <alignment wrapText="1"/>
    </xf>
    <xf numFmtId="0" fontId="0" fillId="2" borderId="7" xfId="0" applyFill="1" applyBorder="1" applyAlignment="1" applyProtection="1">
      <alignment vertical="top"/>
    </xf>
    <xf numFmtId="2" fontId="0" fillId="2" borderId="7" xfId="0" applyNumberFormat="1" applyFill="1" applyBorder="1" applyAlignment="1" applyProtection="1">
      <alignment vertical="top"/>
    </xf>
    <xf numFmtId="2" fontId="0" fillId="2" borderId="2" xfId="0" applyNumberFormat="1" applyFill="1" applyBorder="1" applyAlignment="1" applyProtection="1">
      <alignment vertical="top"/>
    </xf>
    <xf numFmtId="0" fontId="0" fillId="2" borderId="8" xfId="0" applyFill="1" applyBorder="1" applyAlignment="1" applyProtection="1">
      <alignment vertical="top" wrapText="1"/>
    </xf>
    <xf numFmtId="0" fontId="0" fillId="2" borderId="7" xfId="0" applyFill="1" applyBorder="1" applyProtection="1"/>
    <xf numFmtId="2" fontId="0" fillId="2" borderId="7" xfId="0" applyNumberFormat="1" applyFill="1" applyBorder="1" applyProtection="1"/>
    <xf numFmtId="2" fontId="0" fillId="2" borderId="2" xfId="0" applyNumberFormat="1" applyFill="1" applyBorder="1" applyProtection="1"/>
    <xf numFmtId="0" fontId="0" fillId="2" borderId="8" xfId="0" applyFill="1" applyBorder="1" applyProtection="1"/>
    <xf numFmtId="0" fontId="0" fillId="2" borderId="9" xfId="0" applyFill="1" applyBorder="1" applyProtection="1"/>
    <xf numFmtId="2" fontId="0" fillId="2" borderId="3" xfId="0" applyNumberFormat="1" applyFill="1" applyBorder="1" applyProtection="1"/>
    <xf numFmtId="0" fontId="0" fillId="2" borderId="11" xfId="0" applyFill="1" applyBorder="1" applyProtection="1"/>
    <xf numFmtId="2" fontId="0" fillId="2" borderId="9" xfId="0" applyNumberFormat="1" applyFill="1" applyBorder="1" applyProtection="1"/>
    <xf numFmtId="0" fontId="1" fillId="3" borderId="0" xfId="0" applyFont="1" applyFill="1" applyAlignment="1" applyProtection="1">
      <alignment vertical="center"/>
    </xf>
    <xf numFmtId="0" fontId="0" fillId="0" borderId="0" xfId="0" applyAlignment="1" applyProtection="1">
      <alignment vertical="center"/>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
  <sheetViews>
    <sheetView tabSelected="1" workbookViewId="0">
      <selection activeCell="B3" sqref="B3"/>
    </sheetView>
  </sheetViews>
  <sheetFormatPr defaultColWidth="9.140625" defaultRowHeight="15" x14ac:dyDescent="0.25"/>
  <cols>
    <col min="1" max="1" width="25.28515625" style="4" customWidth="1"/>
    <col min="2" max="2" width="7.7109375" style="4" customWidth="1"/>
    <col min="3" max="3" width="4.5703125" style="4" customWidth="1"/>
    <col min="4" max="4" width="82" style="4" bestFit="1" customWidth="1"/>
    <col min="5" max="16384" width="9.140625" style="4"/>
  </cols>
  <sheetData>
    <row r="1" spans="1:4" ht="21" customHeight="1" x14ac:dyDescent="0.25">
      <c r="A1" s="30" t="s">
        <v>21</v>
      </c>
      <c r="B1" s="31"/>
      <c r="C1" s="31"/>
      <c r="D1" s="31"/>
    </row>
    <row r="2" spans="1:4" x14ac:dyDescent="0.25">
      <c r="A2" s="5" t="s">
        <v>22</v>
      </c>
      <c r="B2" s="1">
        <v>38</v>
      </c>
      <c r="C2" s="6" t="s">
        <v>0</v>
      </c>
      <c r="D2" s="7" t="s">
        <v>12</v>
      </c>
    </row>
    <row r="3" spans="1:4" x14ac:dyDescent="0.25">
      <c r="A3" s="8" t="s">
        <v>10</v>
      </c>
      <c r="B3" s="2">
        <v>2.1</v>
      </c>
      <c r="C3" s="9"/>
      <c r="D3" s="10" t="s">
        <v>13</v>
      </c>
    </row>
    <row r="4" spans="1:4" x14ac:dyDescent="0.25">
      <c r="A4" s="8" t="s">
        <v>14</v>
      </c>
      <c r="B4" s="2">
        <v>17.5</v>
      </c>
      <c r="C4" s="9" t="s">
        <v>2</v>
      </c>
      <c r="D4" s="10" t="s">
        <v>11</v>
      </c>
    </row>
    <row r="5" spans="1:4" x14ac:dyDescent="0.25">
      <c r="A5" s="11" t="s">
        <v>15</v>
      </c>
      <c r="B5" s="3">
        <v>1.5</v>
      </c>
      <c r="C5" s="12" t="s">
        <v>3</v>
      </c>
      <c r="D5" s="13" t="s">
        <v>9</v>
      </c>
    </row>
    <row r="7" spans="1:4" ht="30" x14ac:dyDescent="0.25">
      <c r="A7" s="14" t="s">
        <v>4</v>
      </c>
      <c r="B7" s="15">
        <f>((f*0.001)^2)/(N*cc*0.000001) + (f*0.001)</f>
        <v>3.8552192982456153</v>
      </c>
      <c r="C7" s="16" t="s">
        <v>1</v>
      </c>
      <c r="D7" s="17" t="s">
        <v>16</v>
      </c>
    </row>
    <row r="8" spans="1:4" ht="45" x14ac:dyDescent="0.25">
      <c r="A8" s="18" t="s">
        <v>6</v>
      </c>
      <c r="B8" s="19">
        <f>B7/2</f>
        <v>1.9276096491228076</v>
      </c>
      <c r="C8" s="20" t="s">
        <v>1</v>
      </c>
      <c r="D8" s="21" t="s">
        <v>17</v>
      </c>
    </row>
    <row r="9" spans="1:4" x14ac:dyDescent="0.25">
      <c r="A9" s="22" t="s">
        <v>7</v>
      </c>
      <c r="B9" s="23">
        <f>s + N*cc*0.000001*s*(s-f*0.001)/((f*0.001)^2-N*cc*0.000001*(s-f*0.001))</f>
        <v>2.4441795936609614</v>
      </c>
      <c r="C9" s="24" t="s">
        <v>1</v>
      </c>
      <c r="D9" s="25" t="s">
        <v>18</v>
      </c>
    </row>
    <row r="10" spans="1:4" x14ac:dyDescent="0.25">
      <c r="A10" s="22" t="s">
        <v>5</v>
      </c>
      <c r="B10" s="23">
        <f>s - N*cc*0.000001*s*(s-f*0.001)/((f*0.001)^2+N*cc*0.000001*(s-f*0.001))</f>
        <v>1.0820191094879679</v>
      </c>
      <c r="C10" s="24" t="s">
        <v>1</v>
      </c>
      <c r="D10" s="25" t="s">
        <v>19</v>
      </c>
    </row>
    <row r="11" spans="1:4" x14ac:dyDescent="0.25">
      <c r="A11" s="26" t="s">
        <v>8</v>
      </c>
      <c r="B11" s="29">
        <f>B9-B10</f>
        <v>1.3621604841729935</v>
      </c>
      <c r="C11" s="27" t="s">
        <v>1</v>
      </c>
      <c r="D11" s="28" t="s">
        <v>20</v>
      </c>
    </row>
  </sheetData>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8A4295E96B4D00418C9261C46900BC4D" ma:contentTypeVersion="11" ma:contentTypeDescription="Luo uusi asiakirja." ma:contentTypeScope="" ma:versionID="d9b6b6adf79a553555ccd9c394bc59ef">
  <xsd:schema xmlns:xsd="http://www.w3.org/2001/XMLSchema" xmlns:xs="http://www.w3.org/2001/XMLSchema" xmlns:p="http://schemas.microsoft.com/office/2006/metadata/properties" xmlns:ns2="08f72f16-19cc-46dd-bb6b-93083b460758" xmlns:ns3="d425667b-15ea-40ba-80bd-b5ba51fd5363" targetNamespace="http://schemas.microsoft.com/office/2006/metadata/properties" ma:root="true" ma:fieldsID="ac36111a41f27ac8ce2afdc8f06547e3" ns2:_="" ns3:_="">
    <xsd:import namespace="08f72f16-19cc-46dd-bb6b-93083b460758"/>
    <xsd:import namespace="d425667b-15ea-40ba-80bd-b5ba51fd53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f72f16-19cc-46dd-bb6b-93083b4607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25667b-15ea-40ba-80bd-b5ba51fd5363" elementFormDefault="qualified">
    <xsd:import namespace="http://schemas.microsoft.com/office/2006/documentManagement/types"/>
    <xsd:import namespace="http://schemas.microsoft.com/office/infopath/2007/PartnerControls"/>
    <xsd:element name="SharedWithUsers" ma:index="17"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13ECF6-F86C-4F1D-BD3C-B03A374C59AE}">
  <ds:schemaRefs>
    <ds:schemaRef ds:uri="http://schemas.microsoft.com/sharepoint/v3/contenttype/forms"/>
  </ds:schemaRefs>
</ds:datastoreItem>
</file>

<file path=customXml/itemProps2.xml><?xml version="1.0" encoding="utf-8"?>
<ds:datastoreItem xmlns:ds="http://schemas.openxmlformats.org/officeDocument/2006/customXml" ds:itemID="{A56BB13C-4E47-4482-8B77-665FD4E15520}">
  <ds:schemaRefs>
    <ds:schemaRef ds:uri="http://schemas.microsoft.com/office/2006/metadata/properties"/>
    <ds:schemaRef ds:uri="http://purl.org/dc/elements/1.1/"/>
    <ds:schemaRef ds:uri="http://purl.org/dc/dcmitype/"/>
    <ds:schemaRef ds:uri="http://www.w3.org/XML/1998/namespace"/>
    <ds:schemaRef ds:uri="http://schemas.microsoft.com/office/2006/documentManagement/types"/>
    <ds:schemaRef ds:uri="d425667b-15ea-40ba-80bd-b5ba51fd5363"/>
    <ds:schemaRef ds:uri="http://purl.org/dc/terms/"/>
    <ds:schemaRef ds:uri="http://schemas.microsoft.com/office/infopath/2007/PartnerControls"/>
    <ds:schemaRef ds:uri="http://schemas.openxmlformats.org/package/2006/metadata/core-properties"/>
    <ds:schemaRef ds:uri="08f72f16-19cc-46dd-bb6b-93083b460758"/>
  </ds:schemaRefs>
</ds:datastoreItem>
</file>

<file path=customXml/itemProps3.xml><?xml version="1.0" encoding="utf-8"?>
<ds:datastoreItem xmlns:ds="http://schemas.openxmlformats.org/officeDocument/2006/customXml" ds:itemID="{104760EA-014E-431F-8185-CC30F9ACF5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cc</vt:lpstr>
      <vt:lpstr>coc</vt:lpstr>
      <vt:lpstr>f</vt:lpstr>
      <vt:lpstr>N</vt:lpstr>
      <vt:lpstr>s</vt:lpstr>
    </vt:vector>
  </TitlesOfParts>
  <Company>Spectral Imaging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 Kataja</dc:creator>
  <cp:lastModifiedBy>Mathieu Marmion</cp:lastModifiedBy>
  <dcterms:created xsi:type="dcterms:W3CDTF">2010-02-01T11:07:43Z</dcterms:created>
  <dcterms:modified xsi:type="dcterms:W3CDTF">2022-11-23T09:22:49Z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0x0101008A4295E96B4D00418C9261C46900BC4D</vt:lpwstr>
  </property>
</Properties>
</file>